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Раскрытие информации\"/>
    </mc:Choice>
  </mc:AlternateContent>
  <xr:revisionPtr revIDLastSave="0" documentId="8_{76A9A342-7BEB-4BFC-A8A4-865039F78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.3. 2023" sheetId="17" r:id="rId1"/>
    <sheet name="Форма 1.4 2023" sheetId="16" r:id="rId2"/>
    <sheet name="Форма 2.1 2023" sheetId="12" r:id="rId3"/>
    <sheet name="Форма 2.2-2.3 2023" sheetId="13" r:id="rId4"/>
  </sheets>
  <definedNames>
    <definedName name="sub_17202" localSheetId="1">#REF!</definedName>
    <definedName name="sub_17202" localSheetId="3">'Форма 2.2-2.3 2023'!$A$2</definedName>
    <definedName name="sub_17202">#REF!</definedName>
    <definedName name="sub_17305" localSheetId="1">#REF!</definedName>
    <definedName name="sub_17305" localSheetId="2">#REF!</definedName>
    <definedName name="sub_17305" localSheetId="3">#REF!</definedName>
    <definedName name="sub_17305">#REF!</definedName>
    <definedName name="sub_174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3" l="1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C8" i="13"/>
  <c r="D8" i="13"/>
  <c r="E27" i="12"/>
  <c r="E28" i="12"/>
  <c r="E30" i="12"/>
  <c r="D26" i="12"/>
  <c r="E26" i="12" s="1"/>
  <c r="C26" i="12"/>
  <c r="D20" i="12"/>
  <c r="C20" i="12"/>
  <c r="E21" i="12"/>
  <c r="E22" i="12"/>
  <c r="E23" i="12"/>
  <c r="E24" i="12"/>
  <c r="E15" i="12"/>
  <c r="E16" i="12"/>
  <c r="E18" i="12"/>
  <c r="D14" i="12"/>
  <c r="E14" i="12" s="1"/>
  <c r="C14" i="12"/>
  <c r="D8" i="12"/>
  <c r="C8" i="12"/>
  <c r="E9" i="12"/>
  <c r="E10" i="12"/>
  <c r="E11" i="12"/>
  <c r="E12" i="12"/>
  <c r="E20" i="12" l="1"/>
  <c r="E8" i="12"/>
  <c r="I9" i="13"/>
  <c r="E9" i="13"/>
  <c r="E29" i="12"/>
  <c r="E17" i="12"/>
  <c r="J9" i="13" l="1"/>
  <c r="R9" i="13"/>
  <c r="Q9" i="13"/>
  <c r="N9" i="13"/>
  <c r="M9" i="13"/>
  <c r="F9" i="13"/>
</calcChain>
</file>

<file path=xl/sharedStrings.xml><?xml version="1.0" encoding="utf-8"?>
<sst xmlns="http://schemas.openxmlformats.org/spreadsheetml/2006/main" count="101" uniqueCount="70">
  <si>
    <t>N</t>
  </si>
  <si>
    <t>Показатель</t>
  </si>
  <si>
    <t>ВН</t>
  </si>
  <si>
    <t>НН</t>
  </si>
  <si>
    <t>СН2</t>
  </si>
  <si>
    <t>Динамика изменения показателя</t>
  </si>
  <si>
    <t xml:space="preserve">Показатель средней продолжительности прекращений передачи электрической энергии </t>
  </si>
  <si>
    <t>ВН (110 кВ и выше)</t>
  </si>
  <si>
    <t>СН1 (35-60 кВ)</t>
  </si>
  <si>
    <t>СН2 (1-20 кВ)</t>
  </si>
  <si>
    <t>НН (до 1 кВ)</t>
  </si>
  <si>
    <t xml:space="preserve">Показатель средней частоты прекращений передачи электрической энергии </t>
  </si>
  <si>
    <t xml:space="preserve"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</si>
  <si>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</si>
  <si>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</si>
  <si>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</si>
  <si>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</si>
  <si>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 xml:space="preserve">Показатель средней продолжительности прекращений передачи электрической энергии, </t>
  </si>
  <si>
    <t xml:space="preserve">Показатель средней частоты прекращений передачи электрической энергии,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</si>
  <si>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</si>
  <si>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</si>
  <si>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</si>
  <si>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</si>
  <si>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</si>
  <si>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CH2</t>
  </si>
  <si>
    <t>CH1</t>
  </si>
  <si>
    <t>ГУП "РЭС" РБ</t>
  </si>
  <si>
    <t>1. Замена голого провода на изолированный провод СИП;
2. Установка проходных КТП, РВНО, кольцевание схемы;
3. Деление фидеров большой протяженности</t>
  </si>
  <si>
    <t>n</t>
  </si>
  <si>
    <t>Всего по cсетевой Организации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</si>
  <si>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периоде:</t>
  </si>
  <si>
    <t xml:space="preserve">Замена отработавших свой нормативный срок тарнсформаторов </t>
  </si>
  <si>
    <t>Реконструкция ТП с заменой МТП на КТП</t>
  </si>
  <si>
    <t>Реконструкция ВЛ-6-10 кВ</t>
  </si>
  <si>
    <t>Реконструкция ВЛ, КЛ-0,4 кВ</t>
  </si>
  <si>
    <t>КЛ 0,4 кВ</t>
  </si>
  <si>
    <t>ВЛ 0,4 кВ</t>
  </si>
  <si>
    <t>КЛ 0,6 - 10 кВ</t>
  </si>
  <si>
    <t>ВЛ 0,6 - 10 кВ</t>
  </si>
  <si>
    <t xml:space="preserve">ВЛ 35 кВ </t>
  </si>
  <si>
    <t>ВЛ 110 кВ</t>
  </si>
  <si>
    <t>ТП10/0,4 кВ</t>
  </si>
  <si>
    <t>ПС 110/10</t>
  </si>
  <si>
    <t>ПС 35/6</t>
  </si>
  <si>
    <t>69,81 км</t>
  </si>
  <si>
    <t>1.4. Уровень физического износа объектов электросетевого хозяйства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</si>
  <si>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отчетному, 2023 год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</si>
  <si>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2023</t>
  </si>
  <si>
    <t>Износ энергетического оборудования на 2023г. ПО ЮЭС</t>
  </si>
  <si>
    <t>1.3. Информация об объектах электросетевого хозяйства сетевой организации</t>
  </si>
  <si>
    <t>КЛ 0,4кВ</t>
  </si>
  <si>
    <t>ВЛ 0,4кВ</t>
  </si>
  <si>
    <t>КЛ 6-10кВ</t>
  </si>
  <si>
    <t>ВЛ 6-10кВ</t>
  </si>
  <si>
    <t>ВЛ-35кВ</t>
  </si>
  <si>
    <t>ВЛ-110кВ</t>
  </si>
  <si>
    <t>ТП 6(10)/0,4кВ</t>
  </si>
  <si>
    <t>ПС 35кВ</t>
  </si>
  <si>
    <t>ПС 110кВ</t>
  </si>
  <si>
    <t>Структура и состав энергетического оборудования ПО ЮЭС</t>
  </si>
  <si>
    <t>0 км</t>
  </si>
  <si>
    <t>0 шт</t>
  </si>
  <si>
    <t>260,82 км</t>
  </si>
  <si>
    <t>97,6 км</t>
  </si>
  <si>
    <t>674,74 км</t>
  </si>
  <si>
    <t>325 шт</t>
  </si>
  <si>
    <t>256,42 км</t>
  </si>
  <si>
    <t>663,46 км</t>
  </si>
  <si>
    <t>316 шт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</si>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</sst>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1"/>
      <color rgb="FFFFFFFF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165" fontId="1" fillId="0" borderId="1" xfId="0" applyNumberFormat="1" applyFont="1" applyBorder="1" applyAlignment="1">
      <alignment horizontal="justify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1" applyFont="1"/>
    <xf numFmtId="0" fontId="3" fillId="0" borderId="0" xfId="1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 readingOrder="1"/>
    </xf>
    <xf numFmtId="9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476250</xdr:colOff>
      <xdr:row>7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FC4D72D-F915-43DA-BC59-E5BC593C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57425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466725</xdr:colOff>
      <xdr:row>13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28C7D7-EC24-4E8C-A10D-856215E3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71875"/>
          <a:ext cx="466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476250</xdr:colOff>
      <xdr:row>20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2042679-4661-4E27-9617-DF60A1BD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610225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466725</xdr:colOff>
      <xdr:row>26</xdr:row>
      <xdr:rowOff>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73376D7-F9D8-4C3F-BC74-3E71F37B2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67600"/>
          <a:ext cx="466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371475</xdr:colOff>
      <xdr:row>4</xdr:row>
      <xdr:rowOff>180975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8BC211E3-14FF-4F18-AD54-A91616DE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247900"/>
          <a:ext cx="3714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476250</xdr:colOff>
      <xdr:row>4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7B2A97A-D5F2-4AC2-A3F4-E7BC3F86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4790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476250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CA2A4AB-0EF5-4D2F-A67C-7BAE143A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224790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371475</xdr:colOff>
      <xdr:row>4</xdr:row>
      <xdr:rowOff>180975</xdr:rowOff>
    </xdr:to>
    <xdr:pic>
      <xdr:nvPicPr>
        <xdr:cNvPr id="5" name="Рисунок 3">
          <a:extLst>
            <a:ext uri="{FF2B5EF4-FFF2-40B4-BE49-F238E27FC236}">
              <a16:creationId xmlns:a16="http://schemas.microsoft.com/office/drawing/2014/main" id="{800AB20C-CEB2-459F-AC7B-9D537413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2247900"/>
          <a:ext cx="3714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5473-36E6-47A6-B015-43B02BAB991E}">
  <dimension ref="B4:K13"/>
  <sheetViews>
    <sheetView tabSelected="1" workbookViewId="0">
      <selection activeCell="J20" sqref="J20:J21"/>
    </sheetView>
  </sheetViews>
  <sheetFormatPr defaultRowHeight="15" x14ac:dyDescent="0.25"/>
  <cols>
    <col min="9" max="9" width="13.5703125" customWidth="1"/>
    <col min="10" max="10" width="13.7109375" customWidth="1"/>
    <col min="11" max="11" width="10.85546875" customWidth="1"/>
  </cols>
  <sheetData>
    <row r="4" spans="2:11" x14ac:dyDescent="0.25">
      <c r="B4" t="s">
        <v>49</v>
      </c>
    </row>
    <row r="9" spans="2:11" x14ac:dyDescent="0.25">
      <c r="B9" t="s">
        <v>59</v>
      </c>
    </row>
    <row r="11" spans="2:11" x14ac:dyDescent="0.25">
      <c r="C11" t="s">
        <v>50</v>
      </c>
      <c r="D11" t="s">
        <v>51</v>
      </c>
      <c r="E11" t="s">
        <v>52</v>
      </c>
      <c r="F11" t="s">
        <v>53</v>
      </c>
      <c r="G11" t="s">
        <v>54</v>
      </c>
      <c r="H11" t="s">
        <v>55</v>
      </c>
      <c r="I11" t="s">
        <v>56</v>
      </c>
      <c r="J11" t="s">
        <v>58</v>
      </c>
      <c r="K11" t="s">
        <v>57</v>
      </c>
    </row>
    <row r="12" spans="2:11" x14ac:dyDescent="0.25">
      <c r="B12">
        <v>2023</v>
      </c>
      <c r="C12">
        <v>70.89</v>
      </c>
      <c r="D12" t="s">
        <v>67</v>
      </c>
      <c r="E12" t="s">
        <v>63</v>
      </c>
      <c r="F12" t="s">
        <v>66</v>
      </c>
      <c r="G12" t="s">
        <v>60</v>
      </c>
      <c r="H12" t="s">
        <v>44</v>
      </c>
      <c r="I12" t="s">
        <v>68</v>
      </c>
      <c r="J12" t="s">
        <v>61</v>
      </c>
      <c r="K12" t="s">
        <v>61</v>
      </c>
    </row>
    <row r="13" spans="2:11" x14ac:dyDescent="0.25">
      <c r="B13">
        <v>2024</v>
      </c>
      <c r="C13">
        <v>72.400000000000006</v>
      </c>
      <c r="D13" t="s">
        <v>64</v>
      </c>
      <c r="E13" t="s">
        <v>63</v>
      </c>
      <c r="F13" t="s">
        <v>62</v>
      </c>
      <c r="G13" t="s">
        <v>60</v>
      </c>
      <c r="H13" t="s">
        <v>44</v>
      </c>
      <c r="I13" t="s">
        <v>65</v>
      </c>
      <c r="J13" t="s">
        <v>61</v>
      </c>
      <c r="K13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Q9"/>
  <sheetViews>
    <sheetView topLeftCell="B1" workbookViewId="0">
      <selection activeCell="P16" sqref="P16"/>
    </sheetView>
  </sheetViews>
  <sheetFormatPr defaultRowHeight="15" x14ac:dyDescent="0.25"/>
  <cols>
    <col min="1" max="3" width="9.140625" style="25"/>
    <col min="4" max="4" width="16" style="25" customWidth="1"/>
    <col min="5" max="7" width="9.140625" style="25" customWidth="1"/>
    <col min="8" max="8" width="13.42578125" style="25" customWidth="1"/>
    <col min="9" max="9" width="11.85546875" style="25" customWidth="1"/>
    <col min="10" max="10" width="13.7109375" style="25" customWidth="1"/>
    <col min="11" max="11" width="13.5703125" style="25" customWidth="1"/>
    <col min="12" max="12" width="17.42578125" style="25" customWidth="1"/>
    <col min="13" max="13" width="17.5703125" style="25" customWidth="1"/>
    <col min="14" max="14" width="13.85546875" style="25" customWidth="1"/>
    <col min="15" max="15" width="13.42578125" style="25" customWidth="1"/>
    <col min="16" max="16" width="15.7109375" style="25" customWidth="1"/>
    <col min="17" max="17" width="13" style="25" customWidth="1"/>
    <col min="18" max="18" width="15.7109375" style="25" customWidth="1"/>
    <col min="19" max="16384" width="9.140625" style="25"/>
  </cols>
  <sheetData>
    <row r="2" spans="4:17" x14ac:dyDescent="0.25">
      <c r="D2" s="25" t="s">
        <v>45</v>
      </c>
    </row>
    <row r="3" spans="4:17" ht="15.75" x14ac:dyDescent="0.25">
      <c r="E3" s="24"/>
      <c r="F3" s="24"/>
      <c r="G3" s="24"/>
      <c r="H3" s="24"/>
    </row>
    <row r="6" spans="4:17" x14ac:dyDescent="0.25">
      <c r="H6"/>
      <c r="I6" s="31" t="s">
        <v>48</v>
      </c>
      <c r="J6" s="31"/>
      <c r="K6" s="31"/>
      <c r="L6" s="31"/>
      <c r="M6" s="31"/>
      <c r="N6" s="31"/>
      <c r="O6" s="31"/>
      <c r="P6" s="31"/>
      <c r="Q6" s="31"/>
    </row>
    <row r="7" spans="4:17" x14ac:dyDescent="0.25">
      <c r="H7"/>
      <c r="I7" s="26"/>
      <c r="J7" s="26"/>
      <c r="K7" s="26"/>
      <c r="L7" s="26"/>
      <c r="M7" s="26"/>
      <c r="N7" s="26"/>
      <c r="O7" s="26"/>
      <c r="P7" s="26"/>
      <c r="Q7" s="26"/>
    </row>
    <row r="8" spans="4:17" ht="28.5" x14ac:dyDescent="0.25">
      <c r="H8"/>
      <c r="I8" s="27" t="s">
        <v>35</v>
      </c>
      <c r="J8" s="27" t="s">
        <v>36</v>
      </c>
      <c r="K8" s="27" t="s">
        <v>37</v>
      </c>
      <c r="L8" s="27" t="s">
        <v>38</v>
      </c>
      <c r="M8" s="27" t="s">
        <v>39</v>
      </c>
      <c r="N8" s="27" t="s">
        <v>40</v>
      </c>
      <c r="O8" s="27" t="s">
        <v>41</v>
      </c>
      <c r="P8" s="27" t="s">
        <v>42</v>
      </c>
      <c r="Q8" s="27" t="s">
        <v>43</v>
      </c>
    </row>
    <row r="9" spans="4:17" x14ac:dyDescent="0.25">
      <c r="H9" s="29"/>
      <c r="I9" s="28">
        <v>0.34</v>
      </c>
      <c r="J9" s="28">
        <v>0.31</v>
      </c>
      <c r="K9" s="28">
        <v>0.28999999999999998</v>
      </c>
      <c r="L9" s="28">
        <v>0.27</v>
      </c>
      <c r="M9" s="28" t="s">
        <v>69</v>
      </c>
      <c r="N9" s="28">
        <v>0.23</v>
      </c>
      <c r="O9" s="28">
        <v>0.14000000000000001</v>
      </c>
      <c r="P9" s="28" t="s">
        <v>69</v>
      </c>
      <c r="Q9" s="28" t="s">
        <v>69</v>
      </c>
    </row>
  </sheetData>
  <mergeCells count="1">
    <mergeCell ref="I6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E32"/>
  <sheetViews>
    <sheetView topLeftCell="A16" workbookViewId="0">
      <selection activeCell="H29" sqref="H29"/>
    </sheetView>
  </sheetViews>
  <sheetFormatPr defaultRowHeight="15" x14ac:dyDescent="0.25"/>
  <cols>
    <col min="1" max="1" width="8" style="1" customWidth="1"/>
    <col min="2" max="2" width="61.140625" customWidth="1"/>
    <col min="3" max="5" width="15.5703125" customWidth="1"/>
  </cols>
  <sheetData>
    <row r="2" spans="1:5" ht="46.5" customHeight="1" x14ac:dyDescent="0.25">
      <c r="A2" s="32" t="s">
        <v>46</v>
      </c>
      <c r="B2" s="32"/>
      <c r="C2" s="32"/>
      <c r="D2" s="32"/>
      <c r="E2" s="32"/>
    </row>
    <row r="4" spans="1:5" x14ac:dyDescent="0.25">
      <c r="A4" s="2" t="s">
        <v>0</v>
      </c>
      <c r="B4" s="2" t="s">
        <v>1</v>
      </c>
      <c r="C4" s="33"/>
      <c r="D4" s="33"/>
      <c r="E4" s="33"/>
    </row>
    <row r="5" spans="1:5" ht="42.75" x14ac:dyDescent="0.25">
      <c r="A5" s="2"/>
      <c r="B5" s="2"/>
      <c r="C5" s="3">
        <v>2022</v>
      </c>
      <c r="D5" s="3">
        <v>2023</v>
      </c>
      <c r="E5" s="3" t="s">
        <v>5</v>
      </c>
    </row>
    <row r="6" spans="1: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</row>
    <row r="7" spans="1:5" ht="28.5" x14ac:dyDescent="0.25">
      <c r="A7" s="2">
        <v>1</v>
      </c>
      <c r="B7" s="2" t="s">
        <v>6</v>
      </c>
      <c r="C7" s="2"/>
      <c r="D7" s="2"/>
      <c r="E7" s="2"/>
    </row>
    <row r="8" spans="1:5" x14ac:dyDescent="0.25">
      <c r="A8" s="2"/>
      <c r="B8" s="2"/>
      <c r="C8" s="2">
        <f>SUM(C9:C12)</f>
        <v>1.91872</v>
      </c>
      <c r="D8" s="2">
        <f>SUM(D9:D12)</f>
        <v>1.2777343307869984</v>
      </c>
      <c r="E8" s="4">
        <f t="shared" ref="E8:E11" si="0">D8-C8</f>
        <v>-0.6409856692130016</v>
      </c>
    </row>
    <row r="9" spans="1:5" x14ac:dyDescent="0.25">
      <c r="A9" s="3">
        <v>1.1000000000000001</v>
      </c>
      <c r="B9" s="5" t="s">
        <v>7</v>
      </c>
      <c r="C9" s="6"/>
      <c r="D9" s="5">
        <v>0</v>
      </c>
      <c r="E9" s="4">
        <f t="shared" si="0"/>
        <v>0</v>
      </c>
    </row>
    <row r="10" spans="1:5" x14ac:dyDescent="0.25">
      <c r="A10" s="3">
        <v>1.2</v>
      </c>
      <c r="B10" s="5" t="s">
        <v>8</v>
      </c>
      <c r="C10" s="6"/>
      <c r="D10" s="5">
        <v>0</v>
      </c>
      <c r="E10" s="4">
        <f t="shared" si="0"/>
        <v>0</v>
      </c>
    </row>
    <row r="11" spans="1:5" x14ac:dyDescent="0.25">
      <c r="A11" s="3">
        <v>1.3</v>
      </c>
      <c r="B11" s="5" t="s">
        <v>9</v>
      </c>
      <c r="C11" s="2">
        <v>1.91872</v>
      </c>
      <c r="D11" s="2">
        <v>1.0916273696311838</v>
      </c>
      <c r="E11" s="4">
        <f t="shared" si="0"/>
        <v>-0.8270926303688162</v>
      </c>
    </row>
    <row r="12" spans="1:5" x14ac:dyDescent="0.25">
      <c r="A12" s="3">
        <v>1.4</v>
      </c>
      <c r="B12" s="5" t="s">
        <v>10</v>
      </c>
      <c r="C12" s="2"/>
      <c r="D12" s="2">
        <v>0.18610696115581457</v>
      </c>
      <c r="E12" s="4">
        <f>D12-C12</f>
        <v>0.18610696115581457</v>
      </c>
    </row>
    <row r="13" spans="1:5" ht="28.5" x14ac:dyDescent="0.25">
      <c r="A13" s="2">
        <v>2</v>
      </c>
      <c r="B13" s="2" t="s">
        <v>11</v>
      </c>
      <c r="C13" s="2"/>
      <c r="D13" s="2"/>
      <c r="E13" s="4"/>
    </row>
    <row r="14" spans="1:5" x14ac:dyDescent="0.25">
      <c r="A14" s="2"/>
      <c r="B14" s="2"/>
      <c r="C14" s="2">
        <f>SUM(C15:C18)</f>
        <v>0.68920000000000003</v>
      </c>
      <c r="D14" s="2">
        <f>SUM(D15:D18)</f>
        <v>0.45482268754057276</v>
      </c>
      <c r="E14" s="4">
        <f t="shared" ref="E14:E16" si="1">D14-C14</f>
        <v>-0.23437731245942728</v>
      </c>
    </row>
    <row r="15" spans="1:5" x14ac:dyDescent="0.25">
      <c r="A15" s="3">
        <v>2.1</v>
      </c>
      <c r="B15" s="5" t="s">
        <v>7</v>
      </c>
      <c r="C15" s="6"/>
      <c r="D15" s="5">
        <v>0</v>
      </c>
      <c r="E15" s="4">
        <f t="shared" si="1"/>
        <v>0</v>
      </c>
    </row>
    <row r="16" spans="1:5" x14ac:dyDescent="0.25">
      <c r="A16" s="3">
        <v>2.2000000000000002</v>
      </c>
      <c r="B16" s="5" t="s">
        <v>8</v>
      </c>
      <c r="C16" s="2"/>
      <c r="D16" s="2">
        <v>0</v>
      </c>
      <c r="E16" s="4">
        <f t="shared" si="1"/>
        <v>0</v>
      </c>
    </row>
    <row r="17" spans="1:5" x14ac:dyDescent="0.25">
      <c r="A17" s="3">
        <v>2.2999999999999998</v>
      </c>
      <c r="B17" s="5" t="s">
        <v>9</v>
      </c>
      <c r="C17" s="2">
        <v>0.68920000000000003</v>
      </c>
      <c r="D17" s="2">
        <v>0.34943160373797916</v>
      </c>
      <c r="E17" s="4">
        <f>D17-C17</f>
        <v>-0.33976839626202088</v>
      </c>
    </row>
    <row r="18" spans="1:5" x14ac:dyDescent="0.25">
      <c r="A18" s="2">
        <v>2.4</v>
      </c>
      <c r="B18" s="5" t="s">
        <v>10</v>
      </c>
      <c r="C18" s="2"/>
      <c r="D18" s="2">
        <v>0.10539108380259363</v>
      </c>
      <c r="E18" s="4">
        <f>D18-C18</f>
        <v>0.10539108380259363</v>
      </c>
    </row>
    <row r="19" spans="1:5" ht="85.5" x14ac:dyDescent="0.25">
      <c r="A19" s="2">
        <v>3</v>
      </c>
      <c r="B19" s="2" t="s">
        <v>12</v>
      </c>
      <c r="C19" s="4"/>
      <c r="D19" s="4"/>
      <c r="E19" s="4"/>
    </row>
    <row r="20" spans="1:5" x14ac:dyDescent="0.25">
      <c r="A20" s="2"/>
      <c r="B20" s="2"/>
      <c r="C20" s="3">
        <f>SUM(C21:C24)</f>
        <v>1.61487</v>
      </c>
      <c r="D20" s="3">
        <f>SUM(D21:D24)</f>
        <v>0.80728000120774757</v>
      </c>
      <c r="E20" s="4">
        <f t="shared" ref="E20:E23" si="2">D20-C20</f>
        <v>-0.80758999879225246</v>
      </c>
    </row>
    <row r="21" spans="1:5" x14ac:dyDescent="0.25">
      <c r="A21" s="3">
        <v>3.1</v>
      </c>
      <c r="B21" s="5" t="s">
        <v>7</v>
      </c>
      <c r="C21" s="6"/>
      <c r="D21" s="5">
        <v>0</v>
      </c>
      <c r="E21" s="4">
        <f t="shared" si="2"/>
        <v>0</v>
      </c>
    </row>
    <row r="22" spans="1:5" x14ac:dyDescent="0.25">
      <c r="A22" s="3">
        <v>3.2</v>
      </c>
      <c r="B22" s="5" t="s">
        <v>8</v>
      </c>
      <c r="C22" s="6"/>
      <c r="D22" s="5">
        <v>0</v>
      </c>
      <c r="E22" s="4">
        <f t="shared" si="2"/>
        <v>0</v>
      </c>
    </row>
    <row r="23" spans="1:5" x14ac:dyDescent="0.25">
      <c r="A23" s="3">
        <v>3.3</v>
      </c>
      <c r="B23" s="5" t="s">
        <v>9</v>
      </c>
      <c r="C23" s="4">
        <v>1.61487</v>
      </c>
      <c r="D23" s="4">
        <v>0.57199202886516998</v>
      </c>
      <c r="E23" s="4">
        <f t="shared" si="2"/>
        <v>-1.0428779711348302</v>
      </c>
    </row>
    <row r="24" spans="1:5" x14ac:dyDescent="0.25">
      <c r="A24" s="2">
        <v>3.4</v>
      </c>
      <c r="B24" s="5" t="s">
        <v>10</v>
      </c>
      <c r="C24" s="4"/>
      <c r="D24" s="4">
        <v>0.23528797234257759</v>
      </c>
      <c r="E24" s="4">
        <f>D24-C24</f>
        <v>0.23528797234257759</v>
      </c>
    </row>
    <row r="25" spans="1:5" ht="71.25" x14ac:dyDescent="0.25">
      <c r="A25" s="2">
        <v>4</v>
      </c>
      <c r="B25" s="2" t="s">
        <v>13</v>
      </c>
      <c r="C25" s="4"/>
      <c r="D25" s="4"/>
      <c r="E25" s="4"/>
    </row>
    <row r="26" spans="1:5" x14ac:dyDescent="0.25">
      <c r="A26" s="2"/>
      <c r="B26" s="2"/>
      <c r="C26" s="8">
        <f>SUM(C27:C30)</f>
        <v>0.65205999999999997</v>
      </c>
      <c r="D26" s="8">
        <f>SUM(D27:D30)</f>
        <v>0.35681396156342937</v>
      </c>
      <c r="E26" s="4">
        <f t="shared" ref="E26:E28" si="3">D26-C26</f>
        <v>-0.2952460384365706</v>
      </c>
    </row>
    <row r="27" spans="1:5" x14ac:dyDescent="0.25">
      <c r="A27" s="3">
        <v>4.0999999999999996</v>
      </c>
      <c r="B27" s="5" t="s">
        <v>7</v>
      </c>
      <c r="C27" s="7"/>
      <c r="D27" s="7"/>
      <c r="E27" s="4">
        <f t="shared" si="3"/>
        <v>0</v>
      </c>
    </row>
    <row r="28" spans="1:5" x14ac:dyDescent="0.25">
      <c r="A28" s="3">
        <v>4.2</v>
      </c>
      <c r="B28" s="5" t="s">
        <v>8</v>
      </c>
      <c r="C28" s="7"/>
      <c r="D28" s="7"/>
      <c r="E28" s="4">
        <f t="shared" si="3"/>
        <v>0</v>
      </c>
    </row>
    <row r="29" spans="1:5" x14ac:dyDescent="0.25">
      <c r="A29" s="3">
        <v>4.3</v>
      </c>
      <c r="B29" s="5" t="s">
        <v>9</v>
      </c>
      <c r="C29" s="9">
        <v>0.65205999999999997</v>
      </c>
      <c r="D29" s="9">
        <v>0.24073431060251513</v>
      </c>
      <c r="E29" s="4">
        <f>D29-C29</f>
        <v>-0.41132568939748482</v>
      </c>
    </row>
    <row r="30" spans="1:5" x14ac:dyDescent="0.25">
      <c r="A30" s="3">
        <v>4.4000000000000004</v>
      </c>
      <c r="B30" s="5" t="s">
        <v>10</v>
      </c>
      <c r="C30" s="9"/>
      <c r="D30" s="9">
        <v>0.11607965096091427</v>
      </c>
      <c r="E30" s="4">
        <f>D30-C30</f>
        <v>0.11607965096091427</v>
      </c>
    </row>
    <row r="31" spans="1:5" ht="42.75" x14ac:dyDescent="0.25">
      <c r="A31" s="3">
        <v>5</v>
      </c>
      <c r="B31" s="6" t="s">
        <v>14</v>
      </c>
      <c r="C31" s="3"/>
      <c r="D31" s="3"/>
      <c r="E31" s="30"/>
    </row>
    <row r="32" spans="1:5" ht="57" x14ac:dyDescent="0.25">
      <c r="A32" s="3">
        <v>5.0999999999999996</v>
      </c>
      <c r="B32" s="6" t="s">
        <v>15</v>
      </c>
      <c r="C32" s="3"/>
      <c r="D32" s="3"/>
      <c r="E32" s="30"/>
    </row>
  </sheetData>
  <mergeCells count="2">
    <mergeCell ref="A2:E2"/>
    <mergeCell ref="C4:E4"/>
  </mergeCells>
  <pageMargins left="0.7" right="0.7" top="0.75" bottom="0.75" header="0.3" footer="0.3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T20"/>
  <sheetViews>
    <sheetView workbookViewId="0">
      <selection activeCell="R18" sqref="R18"/>
    </sheetView>
  </sheetViews>
  <sheetFormatPr defaultRowHeight="15" x14ac:dyDescent="0.25"/>
  <cols>
    <col min="1" max="1" width="7.28515625" customWidth="1"/>
    <col min="2" max="2" width="25.140625" customWidth="1"/>
    <col min="3" max="3" width="11.42578125" bestFit="1" customWidth="1"/>
    <col min="6" max="6" width="11.42578125" bestFit="1" customWidth="1"/>
    <col min="9" max="10" width="11.42578125" bestFit="1" customWidth="1"/>
    <col min="13" max="14" width="11.42578125" bestFit="1" customWidth="1"/>
    <col min="17" max="18" width="11.42578125" bestFit="1" customWidth="1"/>
    <col min="19" max="19" width="34.7109375" customWidth="1"/>
    <col min="20" max="20" width="33.5703125" customWidth="1"/>
  </cols>
  <sheetData>
    <row r="2" spans="1:20" ht="26.25" customHeight="1" x14ac:dyDescent="0.25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75" thickBot="1" x14ac:dyDescent="0.3"/>
    <row r="4" spans="1:20" ht="120" customHeight="1" x14ac:dyDescent="0.25">
      <c r="A4" s="10" t="s">
        <v>0</v>
      </c>
      <c r="B4" s="10" t="s">
        <v>16</v>
      </c>
      <c r="C4" s="35" t="s">
        <v>17</v>
      </c>
      <c r="D4" s="36"/>
      <c r="E4" s="36"/>
      <c r="F4" s="37"/>
      <c r="G4" s="35" t="s">
        <v>18</v>
      </c>
      <c r="H4" s="36"/>
      <c r="I4" s="36"/>
      <c r="J4" s="37"/>
      <c r="K4" s="35" t="s">
        <v>19</v>
      </c>
      <c r="L4" s="36"/>
      <c r="M4" s="36"/>
      <c r="N4" s="37"/>
      <c r="O4" s="35" t="s">
        <v>20</v>
      </c>
      <c r="P4" s="36"/>
      <c r="Q4" s="36"/>
      <c r="R4" s="37"/>
      <c r="S4" s="10" t="s">
        <v>21</v>
      </c>
      <c r="T4" s="10" t="s">
        <v>22</v>
      </c>
    </row>
    <row r="5" spans="1:20" ht="15.75" thickBot="1" x14ac:dyDescent="0.3">
      <c r="A5" s="11"/>
      <c r="B5" s="11"/>
      <c r="C5" s="12"/>
      <c r="D5" s="13"/>
      <c r="E5" s="13"/>
      <c r="F5" s="14"/>
      <c r="G5" s="12"/>
      <c r="H5" s="13"/>
      <c r="I5" s="13"/>
      <c r="J5" s="14"/>
      <c r="K5" s="12"/>
      <c r="L5" s="13"/>
      <c r="M5" s="13"/>
      <c r="N5" s="14"/>
      <c r="O5" s="12"/>
      <c r="P5" s="13"/>
      <c r="Q5" s="13"/>
      <c r="R5" s="14"/>
      <c r="S5" s="11"/>
      <c r="T5" s="11"/>
    </row>
    <row r="6" spans="1:20" ht="15.75" thickBot="1" x14ac:dyDescent="0.3">
      <c r="A6" s="15"/>
      <c r="B6" s="15"/>
      <c r="C6" s="16" t="s">
        <v>2</v>
      </c>
      <c r="D6" s="16" t="s">
        <v>23</v>
      </c>
      <c r="E6" s="16" t="s">
        <v>24</v>
      </c>
      <c r="F6" s="16" t="s">
        <v>3</v>
      </c>
      <c r="G6" s="16" t="s">
        <v>2</v>
      </c>
      <c r="H6" s="16" t="s">
        <v>23</v>
      </c>
      <c r="I6" s="16" t="s">
        <v>4</v>
      </c>
      <c r="J6" s="16" t="s">
        <v>3</v>
      </c>
      <c r="K6" s="16" t="s">
        <v>2</v>
      </c>
      <c r="L6" s="16" t="s">
        <v>25</v>
      </c>
      <c r="M6" s="16" t="s">
        <v>4</v>
      </c>
      <c r="N6" s="16" t="s">
        <v>3</v>
      </c>
      <c r="O6" s="16" t="s">
        <v>2</v>
      </c>
      <c r="P6" s="16" t="s">
        <v>23</v>
      </c>
      <c r="Q6" s="16" t="s">
        <v>4</v>
      </c>
      <c r="R6" s="16" t="s">
        <v>3</v>
      </c>
      <c r="S6" s="15"/>
      <c r="T6" s="15"/>
    </row>
    <row r="7" spans="1:20" ht="15.75" thickBot="1" x14ac:dyDescent="0.3">
      <c r="A7" s="17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</row>
    <row r="8" spans="1:20" ht="86.25" thickBot="1" x14ac:dyDescent="0.3">
      <c r="A8" s="17">
        <v>1</v>
      </c>
      <c r="B8" s="18" t="s">
        <v>26</v>
      </c>
      <c r="C8" s="19">
        <f>'Форма 2.1 2023'!D9</f>
        <v>0</v>
      </c>
      <c r="D8" s="19">
        <f>'Форма 2.1 2023'!D10</f>
        <v>0</v>
      </c>
      <c r="E8" s="20">
        <f>'Форма 2.1 2023'!D11</f>
        <v>1.0916273696311838</v>
      </c>
      <c r="F8" s="16">
        <f>'Форма 2.1 2023'!D12</f>
        <v>0.18610696115581457</v>
      </c>
      <c r="G8" s="19">
        <f>'Форма 2.1 2023'!D15</f>
        <v>0</v>
      </c>
      <c r="H8" s="19">
        <f>'Форма 2.1 2023'!D16</f>
        <v>0</v>
      </c>
      <c r="I8" s="16">
        <f>'Форма 2.1 2023'!D17</f>
        <v>0.34943160373797916</v>
      </c>
      <c r="J8" s="16">
        <f>'Форма 2.1 2023'!D18</f>
        <v>0.10539108380259363</v>
      </c>
      <c r="K8" s="19">
        <f>'Форма 2.1 2023'!D21</f>
        <v>0</v>
      </c>
      <c r="L8" s="19">
        <f>'Форма 2.1 2023'!D22</f>
        <v>0</v>
      </c>
      <c r="M8" s="19">
        <f>'Форма 2.1 2023'!D23</f>
        <v>0.57199202886516998</v>
      </c>
      <c r="N8" s="19">
        <f>'Форма 2.1 2023'!D24</f>
        <v>0.23528797234257759</v>
      </c>
      <c r="O8" s="19">
        <f>'Форма 2.1 2023'!D27</f>
        <v>0</v>
      </c>
      <c r="P8" s="19">
        <f>'Форма 2.1 2023'!D28</f>
        <v>0</v>
      </c>
      <c r="Q8" s="19">
        <f>'Форма 2.1 2023'!D29</f>
        <v>0.24073431060251513</v>
      </c>
      <c r="R8" s="19">
        <f>'Форма 2.1 2023'!D30</f>
        <v>0.11607965096091427</v>
      </c>
      <c r="S8" s="19"/>
      <c r="T8" s="21" t="s">
        <v>27</v>
      </c>
    </row>
    <row r="9" spans="1:20" ht="24" x14ac:dyDescent="0.25">
      <c r="A9" s="10" t="s">
        <v>28</v>
      </c>
      <c r="B9" s="22" t="s">
        <v>29</v>
      </c>
      <c r="C9" s="10"/>
      <c r="D9" s="10"/>
      <c r="E9" s="23">
        <f>E8</f>
        <v>1.0916273696311838</v>
      </c>
      <c r="F9" s="23">
        <f>F8</f>
        <v>0.18610696115581457</v>
      </c>
      <c r="G9" s="10"/>
      <c r="H9" s="10"/>
      <c r="I9" s="23">
        <f>I8</f>
        <v>0.34943160373797916</v>
      </c>
      <c r="J9" s="23">
        <f>J8</f>
        <v>0.10539108380259363</v>
      </c>
      <c r="K9" s="10"/>
      <c r="L9" s="10"/>
      <c r="M9" s="10">
        <f>M8</f>
        <v>0.57199202886516998</v>
      </c>
      <c r="N9" s="10">
        <f>N8</f>
        <v>0.23528797234257759</v>
      </c>
      <c r="O9" s="10"/>
      <c r="P9" s="10"/>
      <c r="Q9" s="10">
        <f>Q8</f>
        <v>0.24073431060251513</v>
      </c>
      <c r="R9" s="10">
        <f>R8</f>
        <v>0.11607965096091427</v>
      </c>
      <c r="S9" s="10"/>
      <c r="T9" s="10"/>
    </row>
    <row r="10" spans="1:20" ht="15.75" thickBot="1" x14ac:dyDescent="0.3">
      <c r="A10" s="15"/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5" spans="1:20" x14ac:dyDescent="0.25">
      <c r="B15" t="s">
        <v>30</v>
      </c>
    </row>
    <row r="17" spans="2:2" x14ac:dyDescent="0.25">
      <c r="B17" t="s">
        <v>31</v>
      </c>
    </row>
    <row r="18" spans="2:2" x14ac:dyDescent="0.25">
      <c r="B18" t="s">
        <v>32</v>
      </c>
    </row>
    <row r="19" spans="2:2" x14ac:dyDescent="0.25">
      <c r="B19" t="s">
        <v>33</v>
      </c>
    </row>
    <row r="20" spans="2:2" x14ac:dyDescent="0.25">
      <c r="B20" t="s">
        <v>34</v>
      </c>
    </row>
  </sheetData>
  <mergeCells count="5">
    <mergeCell ref="A2:T2"/>
    <mergeCell ref="C4:F4"/>
    <mergeCell ref="G4:J4"/>
    <mergeCell ref="K4:N4"/>
    <mergeCell ref="O4:R4"/>
  </mergeCells>
  <pageMargins left="0.7" right="0.7" top="0.75" bottom="0.75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 1.3. 2023</vt:lpstr>
      <vt:lpstr>Форма 1.4 2023</vt:lpstr>
      <vt:lpstr>Форма 2.1 2023</vt:lpstr>
      <vt:lpstr>Форма 2.2-2.3 2023</vt:lpstr>
      <vt:lpstr>'Форма 2.2-2.3 2023'!sub_17202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Султанов Денис Рашитович</cp:lastModifiedBy>
  <cp:lastPrinted>2021-03-25T04:37:14Z</cp:lastPrinted>
  <dcterms:created xsi:type="dcterms:W3CDTF">2017-03-15T10:08:48Z</dcterms:created>
  <dcterms:modified xsi:type="dcterms:W3CDTF">2025-07-08T11:05:07Z</dcterms:modified>
</cp:coreProperties>
</file>